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J54" i="1"/>
  <c r="G54" i="1"/>
  <c r="D54" i="1" l="1"/>
  <c r="C54" i="1"/>
  <c r="N11" i="1"/>
  <c r="O11" i="1"/>
  <c r="K11" i="1"/>
  <c r="L11" i="1"/>
  <c r="H11" i="1"/>
  <c r="I11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6" i="1"/>
  <c r="F27" i="1"/>
  <c r="F28" i="1"/>
  <c r="F30" i="1"/>
  <c r="F31" i="1"/>
  <c r="F32" i="1"/>
  <c r="F33" i="1"/>
  <c r="F34" i="1"/>
  <c r="F35" i="1"/>
  <c r="F37" i="1"/>
  <c r="F38" i="1"/>
  <c r="F39" i="1"/>
  <c r="F40" i="1"/>
  <c r="F42" i="1"/>
  <c r="F43" i="1"/>
  <c r="F44" i="1"/>
  <c r="F45" i="1"/>
  <c r="F46" i="1"/>
  <c r="F47" i="1"/>
  <c r="F48" i="1"/>
  <c r="F50" i="1"/>
  <c r="F51" i="1"/>
  <c r="F52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6" i="1"/>
  <c r="E27" i="1"/>
  <c r="E28" i="1"/>
  <c r="E30" i="1"/>
  <c r="E31" i="1"/>
  <c r="E32" i="1"/>
  <c r="E33" i="1"/>
  <c r="E34" i="1"/>
  <c r="E35" i="1"/>
  <c r="E37" i="1"/>
  <c r="E38" i="1"/>
  <c r="E39" i="1"/>
  <c r="E40" i="1"/>
  <c r="E42" i="1"/>
  <c r="E43" i="1"/>
  <c r="E44" i="1"/>
  <c r="E45" i="1"/>
  <c r="E46" i="1"/>
  <c r="E47" i="1"/>
  <c r="E48" i="1"/>
  <c r="E50" i="1"/>
  <c r="E51" i="1"/>
  <c r="E52" i="1"/>
  <c r="E53" i="1"/>
  <c r="D49" i="1"/>
  <c r="F49" i="1" s="1"/>
  <c r="D41" i="1"/>
  <c r="F41" i="1" s="1"/>
  <c r="D36" i="1"/>
  <c r="F36" i="1" s="1"/>
  <c r="D29" i="1"/>
  <c r="F29" i="1" s="1"/>
  <c r="D25" i="1"/>
  <c r="F25" i="1" s="1"/>
  <c r="D20" i="1"/>
  <c r="D16" i="1"/>
  <c r="F16" i="1" s="1"/>
  <c r="D7" i="1"/>
  <c r="C49" i="1"/>
  <c r="C41" i="1"/>
  <c r="C36" i="1"/>
  <c r="C29" i="1"/>
  <c r="C25" i="1"/>
  <c r="C20" i="1"/>
  <c r="C16" i="1"/>
  <c r="C7" i="1"/>
  <c r="F54" i="1" l="1"/>
  <c r="E36" i="1"/>
  <c r="E16" i="1"/>
  <c r="E49" i="1"/>
  <c r="E41" i="1"/>
  <c r="E29" i="1"/>
  <c r="E25" i="1"/>
  <c r="E54" i="1"/>
  <c r="N8" i="1" l="1"/>
  <c r="N9" i="1"/>
  <c r="N10" i="1"/>
  <c r="N12" i="1"/>
  <c r="N13" i="1"/>
  <c r="N14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2" i="1"/>
  <c r="N53" i="1"/>
  <c r="N54" i="1"/>
  <c r="L52" i="1"/>
  <c r="L44" i="1"/>
  <c r="L40" i="1"/>
  <c r="L39" i="1"/>
  <c r="L22" i="1"/>
  <c r="K19" i="1"/>
  <c r="K17" i="1"/>
  <c r="I13" i="1" l="1"/>
  <c r="K53" i="1" l="1"/>
  <c r="K52" i="1"/>
  <c r="I52" i="1"/>
  <c r="H52" i="1"/>
  <c r="O50" i="1"/>
  <c r="L50" i="1"/>
  <c r="K50" i="1"/>
  <c r="I50" i="1"/>
  <c r="H50" i="1"/>
  <c r="O49" i="1"/>
  <c r="L49" i="1"/>
  <c r="K49" i="1"/>
  <c r="I49" i="1"/>
  <c r="H49" i="1"/>
  <c r="K48" i="1"/>
  <c r="I48" i="1"/>
  <c r="H48" i="1"/>
  <c r="K47" i="1"/>
  <c r="I47" i="1"/>
  <c r="H47" i="1"/>
  <c r="L46" i="1"/>
  <c r="K46" i="1"/>
  <c r="I46" i="1"/>
  <c r="H46" i="1"/>
  <c r="O45" i="1"/>
  <c r="L45" i="1"/>
  <c r="K45" i="1"/>
  <c r="I45" i="1"/>
  <c r="H45" i="1"/>
  <c r="K44" i="1"/>
  <c r="I44" i="1"/>
  <c r="H44" i="1"/>
  <c r="O43" i="1"/>
  <c r="L43" i="1"/>
  <c r="K43" i="1"/>
  <c r="I43" i="1"/>
  <c r="H43" i="1"/>
  <c r="L42" i="1"/>
  <c r="K42" i="1"/>
  <c r="I42" i="1"/>
  <c r="H42" i="1"/>
  <c r="O41" i="1"/>
  <c r="L41" i="1"/>
  <c r="K41" i="1"/>
  <c r="I41" i="1"/>
  <c r="H41" i="1"/>
  <c r="K40" i="1"/>
  <c r="I40" i="1"/>
  <c r="H40" i="1"/>
  <c r="K39" i="1"/>
  <c r="I39" i="1"/>
  <c r="H39" i="1"/>
  <c r="O38" i="1"/>
  <c r="L38" i="1"/>
  <c r="K38" i="1"/>
  <c r="I38" i="1"/>
  <c r="H38" i="1"/>
  <c r="O37" i="1"/>
  <c r="L37" i="1"/>
  <c r="K37" i="1"/>
  <c r="I37" i="1"/>
  <c r="H37" i="1"/>
  <c r="O36" i="1"/>
  <c r="L36" i="1"/>
  <c r="I36" i="1"/>
  <c r="H36" i="1"/>
  <c r="O35" i="1"/>
  <c r="L35" i="1"/>
  <c r="K35" i="1"/>
  <c r="I35" i="1"/>
  <c r="H35" i="1"/>
  <c r="O34" i="1"/>
  <c r="L34" i="1"/>
  <c r="K34" i="1"/>
  <c r="I34" i="1"/>
  <c r="H34" i="1"/>
  <c r="O32" i="1"/>
  <c r="L32" i="1"/>
  <c r="K32" i="1"/>
  <c r="I32" i="1"/>
  <c r="H32" i="1"/>
  <c r="O31" i="1"/>
  <c r="L31" i="1"/>
  <c r="K31" i="1"/>
  <c r="I31" i="1"/>
  <c r="H31" i="1"/>
  <c r="O30" i="1"/>
  <c r="L30" i="1"/>
  <c r="K30" i="1"/>
  <c r="I30" i="1"/>
  <c r="H30" i="1"/>
  <c r="O29" i="1"/>
  <c r="L29" i="1"/>
  <c r="K29" i="1"/>
  <c r="I29" i="1"/>
  <c r="H29" i="1"/>
  <c r="K27" i="1"/>
  <c r="I27" i="1"/>
  <c r="H27" i="1"/>
  <c r="O26" i="1"/>
  <c r="L26" i="1"/>
  <c r="K26" i="1"/>
  <c r="I26" i="1"/>
  <c r="H26" i="1"/>
  <c r="O25" i="1"/>
  <c r="L25" i="1"/>
  <c r="K25" i="1"/>
  <c r="I25" i="1"/>
  <c r="H25" i="1"/>
  <c r="O24" i="1"/>
  <c r="L24" i="1"/>
  <c r="K24" i="1"/>
  <c r="I24" i="1"/>
  <c r="H24" i="1"/>
  <c r="K22" i="1"/>
  <c r="I22" i="1"/>
  <c r="H22" i="1"/>
  <c r="O21" i="1"/>
  <c r="L21" i="1"/>
  <c r="K21" i="1"/>
  <c r="I21" i="1"/>
  <c r="H21" i="1"/>
  <c r="O20" i="1"/>
  <c r="L20" i="1"/>
  <c r="K20" i="1"/>
  <c r="I20" i="1"/>
  <c r="H20" i="1"/>
  <c r="O19" i="1"/>
  <c r="L19" i="1"/>
  <c r="I19" i="1"/>
  <c r="H19" i="1"/>
  <c r="O17" i="1"/>
  <c r="L17" i="1"/>
  <c r="I17" i="1"/>
  <c r="H17" i="1"/>
  <c r="O16" i="1"/>
  <c r="L16" i="1"/>
  <c r="K16" i="1"/>
  <c r="I16" i="1"/>
  <c r="H16" i="1"/>
  <c r="O15" i="1"/>
  <c r="L15" i="1"/>
  <c r="K15" i="1"/>
  <c r="I15" i="1"/>
  <c r="H15" i="1"/>
  <c r="K14" i="1"/>
  <c r="I14" i="1"/>
  <c r="H14" i="1"/>
  <c r="H13" i="1"/>
  <c r="O12" i="1"/>
  <c r="L12" i="1"/>
  <c r="K12" i="1"/>
  <c r="I12" i="1"/>
  <c r="H12" i="1"/>
  <c r="O10" i="1"/>
  <c r="L10" i="1"/>
  <c r="K10" i="1"/>
  <c r="I10" i="1"/>
  <c r="H10" i="1"/>
  <c r="O9" i="1"/>
  <c r="L9" i="1"/>
  <c r="K9" i="1"/>
  <c r="I9" i="1"/>
  <c r="H9" i="1"/>
  <c r="O8" i="1"/>
  <c r="L8" i="1"/>
  <c r="K8" i="1"/>
  <c r="I8" i="1"/>
  <c r="H8" i="1"/>
  <c r="O7" i="1"/>
  <c r="N7" i="1"/>
  <c r="L7" i="1"/>
  <c r="K7" i="1"/>
  <c r="I7" i="1"/>
  <c r="H7" i="1"/>
  <c r="F7" i="1"/>
  <c r="E7" i="1"/>
  <c r="O54" i="1" l="1"/>
  <c r="K54" i="1"/>
  <c r="I54" i="1"/>
  <c r="H54" i="1"/>
  <c r="L54" i="1"/>
</calcChain>
</file>

<file path=xl/sharedStrings.xml><?xml version="1.0" encoding="utf-8"?>
<sst xmlns="http://schemas.openxmlformats.org/spreadsheetml/2006/main" count="123" uniqueCount="117">
  <si>
    <t>Код</t>
  </si>
  <si>
    <t>Наименование расходов</t>
  </si>
  <si>
    <t>%</t>
  </si>
  <si>
    <t>5=4-3</t>
  </si>
  <si>
    <t>6=4/3</t>
  </si>
  <si>
    <t>8=7-4</t>
  </si>
  <si>
    <t>9=7/4</t>
  </si>
  <si>
    <t>11=10-7</t>
  </si>
  <si>
    <t>12=10/7</t>
  </si>
  <si>
    <t>14=13-10</t>
  </si>
  <si>
    <t>15=13/10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</si>
  <si>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</si>
  <si>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</si>
  <si>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</si>
  <si>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</si>
  <si>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</si>
  <si>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</si>
  <si>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</si>
  <si>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</si>
  <si>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</si>
  <si>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</si>
  <si>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</si>
  <si>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</si>
  <si>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</si>
  <si>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</si>
  <si>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</si>
  <si>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</si>
  <si>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</si>
  <si>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</si>
  <si>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</si>
  <si>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</si>
  <si>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</si>
  <si>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</si>
  <si>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</si>
  <si>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</si>
  <si>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</si>
  <si>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</si>
  <si>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</si>
  <si>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</si>
  <si>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</si>
  <si>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</si>
  <si>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</si>
  <si>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</si>
  <si>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</si>
  <si>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</si>
  <si>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</si>
  <si>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</si>
  <si>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</si>
  <si>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</si>
  <si>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</si>
  <si>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</si>
  <si>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</si>
  <si>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</si>
  <si>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</si>
  <si>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</si>
  <si>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</si>
  <si>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</si>
  <si>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</si>
  <si>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</si>
  <si>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</si>
  <si>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</si>
  <si>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</si>
  <si>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</si>
  <si>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</si>
  <si>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</si>
  <si>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</si>
  <si>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</si>
  <si>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</si>
  <si>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</si>
  <si>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</si>
  <si>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</si>
  <si>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</si>
  <si>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</si>
  <si>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</si>
  <si>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</si>
  <si>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</si>
  <si>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</si>
  <si>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</si>
  <si>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</si>
  <si>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</si>
  <si>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</si>
  <si>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</si>
  <si>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</si>
  <si>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</si>
  <si>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</si>
  <si>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</si>
  <si>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</si>
  <si>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</si>
  <si>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</si>
  <si>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Условно утвержденные расходы</t>
  </si>
  <si>
    <t>ВСЕГО РАСХОДОВ</t>
  </si>
  <si>
    <t>(тыс.рублей)</t>
  </si>
  <si>
    <t>тыс. рублей</t>
  </si>
  <si>
    <t>Отклонение 2023 года от 2022 года</t>
  </si>
  <si>
    <t>Прогноз на 2024 год</t>
  </si>
  <si>
    <t>Отклонение 2024 года от 2023 года</t>
  </si>
  <si>
    <t>0505</t>
  </si>
  <si>
    <t>Другие вопросы в области жилищно-коммунального хозяйства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</si>
  <si>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</si>
  <si>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</si>
  <si>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0105</t>
  </si>
  <si>
    <t>судебная система</t>
  </si>
  <si>
    <t>0309</t>
  </si>
  <si>
    <t>Гражданская оборона</t>
  </si>
  <si>
    <t>0409</t>
  </si>
  <si>
    <t>Дорожное хозяйство (дорожные фонды)</t>
  </si>
  <si>
    <t>1402</t>
  </si>
  <si>
    <t>Иные дотации</t>
  </si>
  <si>
    <t>Прогноз на 2025 год</t>
  </si>
  <si>
    <t>Отклонение 2025 года от 2024 года</t>
  </si>
  <si>
    <t>0705</t>
  </si>
  <si>
    <t>Профессиональная подготовка, переподготовка и повышение квалификации</t>
  </si>
  <si>
    <t>Факт за 2022 год</t>
  </si>
  <si>
    <t>Ожидаемое исполнение на 2023 год</t>
  </si>
  <si>
    <t>Аналитические данные о расходах бюджета Акбулакского района по разделам и подразделам классификации расходов 
на 2024 год и на плановый период 2025 и 2026 годов</t>
  </si>
  <si>
    <t>Прогноз на 2026 год</t>
  </si>
  <si>
    <t>Отклонение 2026 года от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</si>
</sst>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1" fillId="0" borderId="0" xfId="1"/>
    <xf numFmtId="0" fontId="3" fillId="0" borderId="0" xfId="1" applyFont="1"/>
    <xf numFmtId="0" fontId="4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49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wrapText="1"/>
    </xf>
    <xf numFmtId="164" fontId="4" fillId="0" borderId="5" xfId="1" applyNumberFormat="1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0" fontId="4" fillId="0" borderId="5" xfId="1" applyFont="1" applyBorder="1" applyAlignment="1">
      <alignment horizontal="left" wrapText="1"/>
    </xf>
    <xf numFmtId="0" fontId="4" fillId="0" borderId="5" xfId="1" applyFont="1" applyBorder="1"/>
    <xf numFmtId="164" fontId="5" fillId="0" borderId="5" xfId="1" applyNumberFormat="1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justify"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164" fontId="4" fillId="0" borderId="5" xfId="1" applyNumberFormat="1" applyFont="1" applyFill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/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64" fontId="4" fillId="0" borderId="4" xfId="1" applyNumberFormat="1" applyFont="1" applyBorder="1" applyAlignment="1">
      <alignment horizontal="right" wrapText="1"/>
    </xf>
    <xf numFmtId="0" fontId="3" fillId="0" borderId="0" xfId="0" applyFont="1"/>
    <xf numFmtId="164" fontId="4" fillId="0" borderId="2" xfId="1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4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4" fillId="0" borderId="5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5" xfId="0" applyFont="1" applyFill="1" applyBorder="1"/>
    <xf numFmtId="0" fontId="5" fillId="0" borderId="0" xfId="0" applyFont="1" applyFill="1"/>
    <xf numFmtId="0" fontId="2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topLeftCell="A34" zoomScaleNormal="100" workbookViewId="0">
      <selection activeCell="M54" sqref="M54"/>
    </sheetView>
  </sheetViews>
  <sheetFormatPr defaultRowHeight="15" x14ac:dyDescent="0.25"/>
  <cols>
    <col min="2" max="2" width="62" customWidth="1"/>
    <col min="3" max="3" width="13.7109375" customWidth="1"/>
    <col min="4" max="4" width="13.140625" customWidth="1"/>
    <col min="5" max="5" width="15.28515625" customWidth="1"/>
    <col min="6" max="6" width="14" customWidth="1"/>
    <col min="7" max="7" width="10.7109375" style="42" customWidth="1"/>
    <col min="8" max="8" width="13.28515625" customWidth="1"/>
    <col min="9" max="9" width="14" customWidth="1"/>
    <col min="10" max="10" width="12" style="42" customWidth="1"/>
    <col min="11" max="11" width="10.42578125" customWidth="1"/>
    <col min="12" max="12" width="10.7109375" customWidth="1"/>
    <col min="13" max="13" width="10.42578125" style="42" customWidth="1"/>
    <col min="14" max="14" width="11.42578125" customWidth="1"/>
    <col min="15" max="15" width="9.85546875" customWidth="1"/>
  </cols>
  <sheetData>
    <row r="2" spans="1:15" ht="30.75" customHeight="1" x14ac:dyDescent="0.25">
      <c r="A2" s="51" t="s">
        <v>114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</row>
    <row r="3" spans="1:15" ht="15.75" x14ac:dyDescent="0.25">
      <c r="A3" s="2"/>
      <c r="B3" s="2"/>
      <c r="C3" s="1"/>
      <c r="D3" s="2"/>
      <c r="E3" s="2"/>
      <c r="F3" s="2"/>
      <c r="G3" s="17"/>
      <c r="H3" s="17"/>
      <c r="I3" s="17"/>
      <c r="J3" s="17"/>
      <c r="K3" s="17"/>
      <c r="L3" s="17"/>
      <c r="M3" s="18" t="s">
        <v>91</v>
      </c>
      <c r="N3" s="1"/>
      <c r="O3" s="1"/>
    </row>
    <row r="4" spans="1:15" ht="28.15" customHeight="1" x14ac:dyDescent="0.25">
      <c r="A4" s="53" t="s">
        <v>0</v>
      </c>
      <c r="B4" s="53" t="s">
        <v>1</v>
      </c>
      <c r="C4" s="53" t="s">
        <v>112</v>
      </c>
      <c r="D4" s="53" t="s">
        <v>113</v>
      </c>
      <c r="E4" s="55" t="s">
        <v>93</v>
      </c>
      <c r="F4" s="56"/>
      <c r="G4" s="49" t="s">
        <v>94</v>
      </c>
      <c r="H4" s="47" t="s">
        <v>95</v>
      </c>
      <c r="I4" s="48"/>
      <c r="J4" s="49" t="s">
        <v>108</v>
      </c>
      <c r="K4" s="47" t="s">
        <v>109</v>
      </c>
      <c r="L4" s="48"/>
      <c r="M4" s="49" t="s">
        <v>115</v>
      </c>
      <c r="N4" s="47" t="s">
        <v>116</v>
      </c>
      <c r="O4" s="48"/>
    </row>
    <row r="5" spans="1:15" ht="39" customHeight="1" x14ac:dyDescent="0.25">
      <c r="A5" s="54"/>
      <c r="B5" s="54"/>
      <c r="C5" s="54"/>
      <c r="D5" s="54"/>
      <c r="E5" s="3" t="s">
        <v>92</v>
      </c>
      <c r="F5" s="3" t="s">
        <v>2</v>
      </c>
      <c r="G5" s="50"/>
      <c r="H5" s="19" t="s">
        <v>92</v>
      </c>
      <c r="I5" s="19" t="s">
        <v>2</v>
      </c>
      <c r="J5" s="50"/>
      <c r="K5" s="19" t="s">
        <v>92</v>
      </c>
      <c r="L5" s="19" t="s">
        <v>2</v>
      </c>
      <c r="M5" s="50"/>
      <c r="N5" s="19" t="s">
        <v>92</v>
      </c>
      <c r="O5" s="19" t="s">
        <v>2</v>
      </c>
    </row>
    <row r="6" spans="1:15" ht="15.75" x14ac:dyDescent="0.25">
      <c r="A6" s="4">
        <v>1</v>
      </c>
      <c r="B6" s="4">
        <v>2</v>
      </c>
      <c r="C6" s="4">
        <v>3</v>
      </c>
      <c r="D6" s="4">
        <v>4</v>
      </c>
      <c r="E6" s="4" t="s">
        <v>3</v>
      </c>
      <c r="F6" s="4" t="s">
        <v>4</v>
      </c>
      <c r="G6" s="20">
        <v>7</v>
      </c>
      <c r="H6" s="20" t="s">
        <v>5</v>
      </c>
      <c r="I6" s="20" t="s">
        <v>6</v>
      </c>
      <c r="J6" s="20">
        <v>10</v>
      </c>
      <c r="K6" s="20" t="s">
        <v>7</v>
      </c>
      <c r="L6" s="20" t="s">
        <v>8</v>
      </c>
      <c r="M6" s="20">
        <v>13</v>
      </c>
      <c r="N6" s="20" t="s">
        <v>9</v>
      </c>
      <c r="O6" s="23" t="s">
        <v>10</v>
      </c>
    </row>
    <row r="7" spans="1:15" ht="16.5" thickBot="1" x14ac:dyDescent="0.3">
      <c r="A7" s="5" t="s">
        <v>11</v>
      </c>
      <c r="B7" s="6" t="s">
        <v>12</v>
      </c>
      <c r="C7" s="7">
        <f>SUM(C8:C15)</f>
        <v>53084.600000000006</v>
      </c>
      <c r="D7" s="7">
        <f>SUM(D8:D15)</f>
        <v>61332.3</v>
      </c>
      <c r="E7" s="8">
        <f>SUM(D7-C7)</f>
        <v>8247.6999999999971</v>
      </c>
      <c r="F7" s="9">
        <f>SUM(D7/C7)</f>
        <v>1.1553689770667952</v>
      </c>
      <c r="G7" s="36">
        <v>67755.8</v>
      </c>
      <c r="H7" s="21">
        <f>SUM(G7-D7)</f>
        <v>6423.5</v>
      </c>
      <c r="I7" s="22">
        <f>SUM(G7/D7)</f>
        <v>1.1047327427799056</v>
      </c>
      <c r="J7" s="36">
        <v>62531.4</v>
      </c>
      <c r="K7" s="21">
        <f>SUM(J7-G7)</f>
        <v>-5224.4000000000015</v>
      </c>
      <c r="L7" s="22">
        <f>SUM(J7/G7)</f>
        <v>0.92289368585419995</v>
      </c>
      <c r="M7" s="41">
        <v>62525.4</v>
      </c>
      <c r="N7" s="21">
        <f>SUM(M7-J7)</f>
        <v>-6</v>
      </c>
      <c r="O7" s="22">
        <f>SUM(M7/J7)</f>
        <v>0.99990404820618117</v>
      </c>
    </row>
    <row r="8" spans="1:15" ht="32.25" thickBot="1" x14ac:dyDescent="0.3">
      <c r="A8" s="10" t="s">
        <v>13</v>
      </c>
      <c r="B8" s="11" t="s">
        <v>14</v>
      </c>
      <c r="C8" s="24">
        <v>1614.6</v>
      </c>
      <c r="D8" s="26">
        <v>1737.2</v>
      </c>
      <c r="E8" s="8">
        <f t="shared" ref="E8:E54" si="0">SUM(D8-C8)</f>
        <v>122.60000000000014</v>
      </c>
      <c r="F8" s="9">
        <f t="shared" ref="F8:F54" si="1">SUM(D8/C8)</f>
        <v>1.0759321194103804</v>
      </c>
      <c r="G8" s="37">
        <v>2131.4</v>
      </c>
      <c r="H8" s="21">
        <f t="shared" ref="H8:H54" si="2">SUM(G8-D8)</f>
        <v>394.20000000000005</v>
      </c>
      <c r="I8" s="22">
        <f t="shared" ref="I8:I54" si="3">SUM(G8/D8)</f>
        <v>1.2269168777342851</v>
      </c>
      <c r="J8" s="37">
        <v>2131.4</v>
      </c>
      <c r="K8" s="21">
        <f t="shared" ref="K8:K54" si="4">SUM(J8-G8)</f>
        <v>0</v>
      </c>
      <c r="L8" s="22">
        <f t="shared" ref="L8:L54" si="5">SUM(J8/G8)</f>
        <v>1</v>
      </c>
      <c r="M8" s="37">
        <v>2131.4</v>
      </c>
      <c r="N8" s="21">
        <f t="shared" ref="N8:N54" si="6">SUM(M8-J8)</f>
        <v>0</v>
      </c>
      <c r="O8" s="22">
        <f t="shared" ref="O8:O54" si="7">SUM(M8/J8)</f>
        <v>1</v>
      </c>
    </row>
    <row r="9" spans="1:15" ht="48" thickBot="1" x14ac:dyDescent="0.3">
      <c r="A9" s="10" t="s">
        <v>15</v>
      </c>
      <c r="B9" s="11" t="s">
        <v>16</v>
      </c>
      <c r="C9" s="24">
        <v>111.6</v>
      </c>
      <c r="D9" s="27">
        <v>133.19999999999999</v>
      </c>
      <c r="E9" s="8">
        <f t="shared" si="0"/>
        <v>21.599999999999994</v>
      </c>
      <c r="F9" s="9">
        <f t="shared" si="1"/>
        <v>1.1935483870967742</v>
      </c>
      <c r="G9" s="37">
        <v>119.7</v>
      </c>
      <c r="H9" s="21">
        <f t="shared" si="2"/>
        <v>-13.499999999999986</v>
      </c>
      <c r="I9" s="22">
        <f t="shared" si="3"/>
        <v>0.8986486486486488</v>
      </c>
      <c r="J9" s="37">
        <v>119.7</v>
      </c>
      <c r="K9" s="21">
        <f t="shared" si="4"/>
        <v>0</v>
      </c>
      <c r="L9" s="22">
        <f t="shared" si="5"/>
        <v>1</v>
      </c>
      <c r="M9" s="37">
        <v>119.7</v>
      </c>
      <c r="N9" s="21">
        <f t="shared" si="6"/>
        <v>0</v>
      </c>
      <c r="O9" s="22">
        <f t="shared" si="7"/>
        <v>1</v>
      </c>
    </row>
    <row r="10" spans="1:15" ht="48" thickBot="1" x14ac:dyDescent="0.3">
      <c r="A10" s="10" t="s">
        <v>17</v>
      </c>
      <c r="B10" s="11" t="s">
        <v>18</v>
      </c>
      <c r="C10" s="24">
        <v>23745.8</v>
      </c>
      <c r="D10" s="27">
        <v>24853</v>
      </c>
      <c r="E10" s="8">
        <f t="shared" si="0"/>
        <v>1107.2000000000007</v>
      </c>
      <c r="F10" s="9">
        <f t="shared" si="1"/>
        <v>1.0466271930193971</v>
      </c>
      <c r="G10" s="37">
        <v>25537.8</v>
      </c>
      <c r="H10" s="21">
        <f t="shared" si="2"/>
        <v>684.79999999999927</v>
      </c>
      <c r="I10" s="22">
        <f t="shared" si="3"/>
        <v>1.0275540176236269</v>
      </c>
      <c r="J10" s="37">
        <v>24642.799999999999</v>
      </c>
      <c r="K10" s="21">
        <f t="shared" si="4"/>
        <v>-895</v>
      </c>
      <c r="L10" s="22">
        <f t="shared" si="5"/>
        <v>0.96495391145674259</v>
      </c>
      <c r="M10" s="37">
        <v>24642.799999999999</v>
      </c>
      <c r="N10" s="21">
        <f t="shared" si="6"/>
        <v>0</v>
      </c>
      <c r="O10" s="22">
        <f t="shared" si="7"/>
        <v>1</v>
      </c>
    </row>
    <row r="11" spans="1:15" ht="16.5" thickBot="1" x14ac:dyDescent="0.3">
      <c r="A11" s="10" t="s">
        <v>100</v>
      </c>
      <c r="B11" s="11" t="s">
        <v>101</v>
      </c>
      <c r="C11" s="24">
        <v>72</v>
      </c>
      <c r="D11" s="27">
        <v>5.2</v>
      </c>
      <c r="E11" s="8">
        <f t="shared" si="0"/>
        <v>-66.8</v>
      </c>
      <c r="F11" s="9">
        <f t="shared" si="1"/>
        <v>7.2222222222222229E-2</v>
      </c>
      <c r="G11" s="15">
        <v>1.5</v>
      </c>
      <c r="H11" s="21">
        <f t="shared" si="2"/>
        <v>-3.7</v>
      </c>
      <c r="I11" s="22">
        <f t="shared" si="3"/>
        <v>0.28846153846153844</v>
      </c>
      <c r="J11" s="15">
        <v>1.5</v>
      </c>
      <c r="K11" s="21">
        <f t="shared" si="4"/>
        <v>0</v>
      </c>
      <c r="L11" s="22">
        <f t="shared" si="5"/>
        <v>1</v>
      </c>
      <c r="M11" s="15">
        <v>70.400000000000006</v>
      </c>
      <c r="N11" s="21">
        <f t="shared" si="6"/>
        <v>68.900000000000006</v>
      </c>
      <c r="O11" s="22">
        <f t="shared" si="7"/>
        <v>46.933333333333337</v>
      </c>
    </row>
    <row r="12" spans="1:15" ht="48" thickBot="1" x14ac:dyDescent="0.3">
      <c r="A12" s="10" t="s">
        <v>19</v>
      </c>
      <c r="B12" s="11" t="s">
        <v>20</v>
      </c>
      <c r="C12" s="24">
        <v>11030.6</v>
      </c>
      <c r="D12" s="27">
        <v>12367.4</v>
      </c>
      <c r="E12" s="8">
        <f t="shared" si="0"/>
        <v>1336.7999999999993</v>
      </c>
      <c r="F12" s="9">
        <f t="shared" si="1"/>
        <v>1.1211901437818432</v>
      </c>
      <c r="G12" s="38">
        <v>11920.5</v>
      </c>
      <c r="H12" s="21">
        <f t="shared" si="2"/>
        <v>-446.89999999999964</v>
      </c>
      <c r="I12" s="22">
        <f t="shared" si="3"/>
        <v>0.96386467648818674</v>
      </c>
      <c r="J12" s="44">
        <v>11913.3</v>
      </c>
      <c r="K12" s="21">
        <f t="shared" si="4"/>
        <v>-7.2000000000007276</v>
      </c>
      <c r="L12" s="22">
        <f t="shared" si="5"/>
        <v>0.99939599848999616</v>
      </c>
      <c r="M12" s="38">
        <v>11907.3</v>
      </c>
      <c r="N12" s="21">
        <f t="shared" si="6"/>
        <v>-6</v>
      </c>
      <c r="O12" s="22">
        <f t="shared" si="7"/>
        <v>0.99949636120974039</v>
      </c>
    </row>
    <row r="13" spans="1:15" ht="16.5" thickBot="1" x14ac:dyDescent="0.3">
      <c r="A13" s="10" t="s">
        <v>21</v>
      </c>
      <c r="B13" s="11" t="s">
        <v>22</v>
      </c>
      <c r="C13" s="24">
        <v>195.8</v>
      </c>
      <c r="D13" s="27">
        <v>241.1</v>
      </c>
      <c r="E13" s="8">
        <f t="shared" si="0"/>
        <v>45.299999999999983</v>
      </c>
      <c r="F13" s="9">
        <f t="shared" si="1"/>
        <v>1.231358529111338</v>
      </c>
      <c r="G13" s="15"/>
      <c r="H13" s="21">
        <f t="shared" si="2"/>
        <v>-241.1</v>
      </c>
      <c r="I13" s="22">
        <f t="shared" si="3"/>
        <v>0</v>
      </c>
      <c r="J13" s="15"/>
      <c r="K13" s="21"/>
      <c r="L13" s="22"/>
      <c r="M13" s="15"/>
      <c r="N13" s="21">
        <f t="shared" si="6"/>
        <v>0</v>
      </c>
      <c r="O13" s="22"/>
    </row>
    <row r="14" spans="1:15" ht="16.5" thickBot="1" x14ac:dyDescent="0.3">
      <c r="A14" s="10" t="s">
        <v>23</v>
      </c>
      <c r="B14" s="11" t="s">
        <v>24</v>
      </c>
      <c r="C14" s="24"/>
      <c r="D14" s="27"/>
      <c r="E14" s="8">
        <f t="shared" si="0"/>
        <v>0</v>
      </c>
      <c r="F14" s="9" t="e">
        <f t="shared" si="1"/>
        <v>#DIV/0!</v>
      </c>
      <c r="G14" s="37">
        <v>2043.9</v>
      </c>
      <c r="H14" s="21">
        <f t="shared" si="2"/>
        <v>2043.9</v>
      </c>
      <c r="I14" s="22" t="e">
        <f t="shared" si="3"/>
        <v>#DIV/0!</v>
      </c>
      <c r="J14" s="15"/>
      <c r="K14" s="21">
        <f t="shared" si="4"/>
        <v>-2043.9</v>
      </c>
      <c r="L14" s="22"/>
      <c r="M14" s="15"/>
      <c r="N14" s="21">
        <f t="shared" si="6"/>
        <v>0</v>
      </c>
      <c r="O14" s="22"/>
    </row>
    <row r="15" spans="1:15" ht="16.5" thickBot="1" x14ac:dyDescent="0.3">
      <c r="A15" s="10" t="s">
        <v>25</v>
      </c>
      <c r="B15" s="11" t="s">
        <v>26</v>
      </c>
      <c r="C15" s="24">
        <v>16314.2</v>
      </c>
      <c r="D15" s="27">
        <v>21995.200000000001</v>
      </c>
      <c r="E15" s="8">
        <f t="shared" si="0"/>
        <v>5681</v>
      </c>
      <c r="F15" s="9">
        <f t="shared" si="1"/>
        <v>1.3482242463620648</v>
      </c>
      <c r="G15" s="37">
        <v>26001</v>
      </c>
      <c r="H15" s="21">
        <f t="shared" si="2"/>
        <v>4005.7999999999993</v>
      </c>
      <c r="I15" s="22">
        <f t="shared" si="3"/>
        <v>1.182121553793555</v>
      </c>
      <c r="J15" s="44">
        <v>23722.7</v>
      </c>
      <c r="K15" s="21">
        <f t="shared" si="4"/>
        <v>-2278.2999999999993</v>
      </c>
      <c r="L15" s="22">
        <f t="shared" si="5"/>
        <v>0.91237644705972853</v>
      </c>
      <c r="M15" s="38">
        <v>23653.8</v>
      </c>
      <c r="N15" s="21">
        <f t="shared" si="6"/>
        <v>-68.900000000001455</v>
      </c>
      <c r="O15" s="22">
        <f t="shared" si="7"/>
        <v>0.99709560884722226</v>
      </c>
    </row>
    <row r="16" spans="1:15" ht="31.5" x14ac:dyDescent="0.25">
      <c r="A16" s="5" t="s">
        <v>27</v>
      </c>
      <c r="B16" s="13" t="s">
        <v>28</v>
      </c>
      <c r="C16" s="7">
        <f>SUM(C17:C19)</f>
        <v>5441.2</v>
      </c>
      <c r="D16" s="7">
        <f>SUM(D17:D19)</f>
        <v>5233.2000000000007</v>
      </c>
      <c r="E16" s="8">
        <f t="shared" si="0"/>
        <v>-207.99999999999909</v>
      </c>
      <c r="F16" s="9">
        <f t="shared" si="1"/>
        <v>0.96177313827832112</v>
      </c>
      <c r="G16" s="39">
        <v>5394.8</v>
      </c>
      <c r="H16" s="21">
        <f t="shared" si="2"/>
        <v>161.59999999999945</v>
      </c>
      <c r="I16" s="22">
        <f t="shared" si="3"/>
        <v>1.030879767637392</v>
      </c>
      <c r="J16" s="41">
        <v>5344.8</v>
      </c>
      <c r="K16" s="21">
        <f t="shared" si="4"/>
        <v>-50</v>
      </c>
      <c r="L16" s="22">
        <f t="shared" si="5"/>
        <v>0.99073181582264402</v>
      </c>
      <c r="M16" s="41">
        <v>5344.8</v>
      </c>
      <c r="N16" s="21">
        <f t="shared" si="6"/>
        <v>0</v>
      </c>
      <c r="O16" s="22">
        <f t="shared" si="7"/>
        <v>1</v>
      </c>
    </row>
    <row r="17" spans="1:15" ht="15.75" x14ac:dyDescent="0.25">
      <c r="A17" s="10" t="s">
        <v>29</v>
      </c>
      <c r="B17" s="11" t="s">
        <v>30</v>
      </c>
      <c r="C17" s="28">
        <v>1117</v>
      </c>
      <c r="D17" s="24">
        <v>1113.4000000000001</v>
      </c>
      <c r="E17" s="8">
        <f t="shared" si="0"/>
        <v>-3.5999999999999091</v>
      </c>
      <c r="F17" s="9">
        <f t="shared" si="1"/>
        <v>0.99677708146821853</v>
      </c>
      <c r="G17" s="37">
        <v>1325.9</v>
      </c>
      <c r="H17" s="21">
        <f t="shared" si="2"/>
        <v>212.5</v>
      </c>
      <c r="I17" s="22">
        <f t="shared" si="3"/>
        <v>1.1908568349200646</v>
      </c>
      <c r="J17" s="37">
        <v>1325.9</v>
      </c>
      <c r="K17" s="21">
        <f t="shared" si="4"/>
        <v>0</v>
      </c>
      <c r="L17" s="22">
        <f t="shared" si="5"/>
        <v>1</v>
      </c>
      <c r="M17" s="37">
        <v>1325.9</v>
      </c>
      <c r="N17" s="21">
        <f t="shared" si="6"/>
        <v>0</v>
      </c>
      <c r="O17" s="22">
        <f t="shared" si="7"/>
        <v>1</v>
      </c>
    </row>
    <row r="18" spans="1:15" ht="15.75" x14ac:dyDescent="0.25">
      <c r="A18" s="10" t="s">
        <v>102</v>
      </c>
      <c r="B18" s="25" t="s">
        <v>103</v>
      </c>
      <c r="C18" s="28">
        <v>61.7</v>
      </c>
      <c r="D18" s="24"/>
      <c r="E18" s="8">
        <f t="shared" si="0"/>
        <v>-61.7</v>
      </c>
      <c r="F18" s="9">
        <f t="shared" si="1"/>
        <v>0</v>
      </c>
      <c r="G18" s="37"/>
      <c r="H18" s="21"/>
      <c r="I18" s="22"/>
      <c r="J18" s="15"/>
      <c r="K18" s="21"/>
      <c r="L18" s="22"/>
      <c r="M18" s="15"/>
      <c r="N18" s="21"/>
      <c r="O18" s="22"/>
    </row>
    <row r="19" spans="1:15" ht="33.6" customHeight="1" x14ac:dyDescent="0.25">
      <c r="A19" s="10" t="s">
        <v>98</v>
      </c>
      <c r="B19" s="11" t="s">
        <v>99</v>
      </c>
      <c r="C19" s="28">
        <v>4262.5</v>
      </c>
      <c r="D19" s="24">
        <v>4119.8</v>
      </c>
      <c r="E19" s="8">
        <f t="shared" si="0"/>
        <v>-142.69999999999982</v>
      </c>
      <c r="F19" s="9">
        <f t="shared" si="1"/>
        <v>0.96652199413489737</v>
      </c>
      <c r="G19" s="15">
        <v>4068.9</v>
      </c>
      <c r="H19" s="21">
        <f t="shared" si="2"/>
        <v>-50.900000000000091</v>
      </c>
      <c r="I19" s="22">
        <f t="shared" si="3"/>
        <v>0.98764503131219961</v>
      </c>
      <c r="J19" s="15">
        <v>4018.9</v>
      </c>
      <c r="K19" s="21">
        <f t="shared" si="4"/>
        <v>-50</v>
      </c>
      <c r="L19" s="22">
        <f t="shared" si="5"/>
        <v>0.98771166654378328</v>
      </c>
      <c r="M19" s="44">
        <v>4018.9</v>
      </c>
      <c r="N19" s="21">
        <f t="shared" si="6"/>
        <v>0</v>
      </c>
      <c r="O19" s="22">
        <f t="shared" si="7"/>
        <v>1</v>
      </c>
    </row>
    <row r="20" spans="1:15" ht="15.75" x14ac:dyDescent="0.25">
      <c r="A20" s="5" t="s">
        <v>31</v>
      </c>
      <c r="B20" s="6" t="s">
        <v>32</v>
      </c>
      <c r="C20" s="7">
        <f>SUM(C21:C24)</f>
        <v>15354.2</v>
      </c>
      <c r="D20" s="7">
        <f>SUM(D21:D24)</f>
        <v>14949.099999999999</v>
      </c>
      <c r="E20" s="8">
        <f t="shared" si="0"/>
        <v>-405.10000000000218</v>
      </c>
      <c r="F20" s="9">
        <f t="shared" si="1"/>
        <v>0.9736163395031977</v>
      </c>
      <c r="G20" s="36">
        <v>15829.2</v>
      </c>
      <c r="H20" s="21">
        <f t="shared" si="2"/>
        <v>880.10000000000218</v>
      </c>
      <c r="I20" s="22">
        <f t="shared" si="3"/>
        <v>1.0588731094179584</v>
      </c>
      <c r="J20" s="41">
        <v>11607.3</v>
      </c>
      <c r="K20" s="21">
        <f t="shared" si="4"/>
        <v>-4221.9000000000015</v>
      </c>
      <c r="L20" s="22">
        <f t="shared" si="5"/>
        <v>0.73328405731180346</v>
      </c>
      <c r="M20" s="41">
        <v>11607.3</v>
      </c>
      <c r="N20" s="21">
        <f t="shared" si="6"/>
        <v>0</v>
      </c>
      <c r="O20" s="22">
        <f t="shared" si="7"/>
        <v>1</v>
      </c>
    </row>
    <row r="21" spans="1:15" ht="15.75" x14ac:dyDescent="0.25">
      <c r="A21" s="10" t="s">
        <v>33</v>
      </c>
      <c r="B21" s="11" t="s">
        <v>34</v>
      </c>
      <c r="C21" s="28">
        <v>4747.1000000000004</v>
      </c>
      <c r="D21" s="24">
        <v>6908.1</v>
      </c>
      <c r="E21" s="8">
        <f t="shared" si="0"/>
        <v>2161</v>
      </c>
      <c r="F21" s="9">
        <f t="shared" si="1"/>
        <v>1.4552252954435339</v>
      </c>
      <c r="G21" s="37">
        <v>7294.8</v>
      </c>
      <c r="H21" s="21">
        <f t="shared" si="2"/>
        <v>386.69999999999982</v>
      </c>
      <c r="I21" s="22">
        <f t="shared" si="3"/>
        <v>1.0559777652321187</v>
      </c>
      <c r="J21" s="37">
        <v>6936.7</v>
      </c>
      <c r="K21" s="21">
        <f t="shared" si="4"/>
        <v>-358.10000000000036</v>
      </c>
      <c r="L21" s="22">
        <f t="shared" si="5"/>
        <v>0.95091023742940173</v>
      </c>
      <c r="M21" s="37">
        <v>6936.7</v>
      </c>
      <c r="N21" s="21">
        <f t="shared" si="6"/>
        <v>0</v>
      </c>
      <c r="O21" s="22">
        <f t="shared" si="7"/>
        <v>1</v>
      </c>
    </row>
    <row r="22" spans="1:15" ht="15.75" x14ac:dyDescent="0.25">
      <c r="A22" s="10" t="s">
        <v>35</v>
      </c>
      <c r="B22" s="11" t="s">
        <v>36</v>
      </c>
      <c r="C22" s="28">
        <v>2180.6999999999998</v>
      </c>
      <c r="D22" s="37">
        <v>2388.1999999999998</v>
      </c>
      <c r="E22" s="8">
        <f t="shared" si="0"/>
        <v>207.5</v>
      </c>
      <c r="F22" s="9">
        <f t="shared" si="1"/>
        <v>1.0951529325445957</v>
      </c>
      <c r="G22" s="37">
        <v>2438.3000000000002</v>
      </c>
      <c r="H22" s="21">
        <f t="shared" si="2"/>
        <v>50.100000000000364</v>
      </c>
      <c r="I22" s="22">
        <f t="shared" si="3"/>
        <v>1.0209781425341262</v>
      </c>
      <c r="J22" s="15"/>
      <c r="K22" s="21">
        <f t="shared" si="4"/>
        <v>-2438.3000000000002</v>
      </c>
      <c r="L22" s="22">
        <f t="shared" si="5"/>
        <v>0</v>
      </c>
      <c r="M22" s="15"/>
      <c r="N22" s="21">
        <f t="shared" si="6"/>
        <v>0</v>
      </c>
      <c r="O22" s="22"/>
    </row>
    <row r="23" spans="1:15" ht="15.75" x14ac:dyDescent="0.25">
      <c r="A23" s="10" t="s">
        <v>104</v>
      </c>
      <c r="B23" s="30" t="s">
        <v>105</v>
      </c>
      <c r="C23" s="28">
        <v>165.8</v>
      </c>
      <c r="D23" s="24"/>
      <c r="E23" s="8">
        <f t="shared" si="0"/>
        <v>-165.8</v>
      </c>
      <c r="F23" s="9">
        <f t="shared" si="1"/>
        <v>0</v>
      </c>
      <c r="G23" s="15"/>
      <c r="H23" s="21"/>
      <c r="I23" s="22"/>
      <c r="J23" s="15"/>
      <c r="K23" s="21"/>
      <c r="L23" s="22"/>
      <c r="M23" s="15"/>
      <c r="N23" s="21"/>
      <c r="O23" s="22"/>
    </row>
    <row r="24" spans="1:15" ht="15.75" x14ac:dyDescent="0.25">
      <c r="A24" s="10" t="s">
        <v>37</v>
      </c>
      <c r="B24" s="11" t="s">
        <v>38</v>
      </c>
      <c r="C24" s="28">
        <v>8260.6</v>
      </c>
      <c r="D24" s="24">
        <v>5652.8</v>
      </c>
      <c r="E24" s="8">
        <f t="shared" si="0"/>
        <v>-2607.8000000000002</v>
      </c>
      <c r="F24" s="9">
        <f t="shared" si="1"/>
        <v>0.68430864586107543</v>
      </c>
      <c r="G24" s="38">
        <v>6096.1</v>
      </c>
      <c r="H24" s="21">
        <f t="shared" si="2"/>
        <v>443.30000000000018</v>
      </c>
      <c r="I24" s="22">
        <f t="shared" si="3"/>
        <v>1.0784213133314464</v>
      </c>
      <c r="J24" s="38">
        <v>4670.6000000000004</v>
      </c>
      <c r="K24" s="21">
        <f t="shared" si="4"/>
        <v>-1425.5</v>
      </c>
      <c r="L24" s="22">
        <f t="shared" si="5"/>
        <v>0.76616197240858908</v>
      </c>
      <c r="M24" s="44">
        <v>4670.6000000000004</v>
      </c>
      <c r="N24" s="21">
        <f t="shared" si="6"/>
        <v>0</v>
      </c>
      <c r="O24" s="22">
        <f t="shared" si="7"/>
        <v>1</v>
      </c>
    </row>
    <row r="25" spans="1:15" ht="15.75" x14ac:dyDescent="0.25">
      <c r="A25" s="5" t="s">
        <v>39</v>
      </c>
      <c r="B25" s="6" t="s">
        <v>40</v>
      </c>
      <c r="C25" s="31">
        <f>SUM(C26:C28)</f>
        <v>2950.4</v>
      </c>
      <c r="D25" s="31">
        <f>SUM(D26:D28)</f>
        <v>2341.5</v>
      </c>
      <c r="E25" s="8">
        <f t="shared" si="0"/>
        <v>-608.90000000000009</v>
      </c>
      <c r="F25" s="9">
        <f t="shared" si="1"/>
        <v>0.79362120390455526</v>
      </c>
      <c r="G25" s="36">
        <v>2490.9</v>
      </c>
      <c r="H25" s="21">
        <f t="shared" si="2"/>
        <v>149.40000000000009</v>
      </c>
      <c r="I25" s="22">
        <f t="shared" si="3"/>
        <v>1.0638052530429212</v>
      </c>
      <c r="J25" s="41">
        <v>2490.9</v>
      </c>
      <c r="K25" s="21">
        <f t="shared" si="4"/>
        <v>0</v>
      </c>
      <c r="L25" s="22">
        <f t="shared" si="5"/>
        <v>1</v>
      </c>
      <c r="M25" s="36">
        <v>2490.9</v>
      </c>
      <c r="N25" s="21">
        <f t="shared" si="6"/>
        <v>0</v>
      </c>
      <c r="O25" s="22">
        <f t="shared" si="7"/>
        <v>1</v>
      </c>
    </row>
    <row r="26" spans="1:15" ht="15.75" x14ac:dyDescent="0.25">
      <c r="A26" s="10" t="s">
        <v>41</v>
      </c>
      <c r="B26" s="11" t="s">
        <v>42</v>
      </c>
      <c r="C26" s="28">
        <v>2682.8</v>
      </c>
      <c r="D26" s="24">
        <v>2142.1</v>
      </c>
      <c r="E26" s="8">
        <f t="shared" si="0"/>
        <v>-540.70000000000027</v>
      </c>
      <c r="F26" s="9">
        <f t="shared" si="1"/>
        <v>0.79845683614134477</v>
      </c>
      <c r="G26" s="40">
        <v>2490.9</v>
      </c>
      <c r="H26" s="21">
        <f t="shared" si="2"/>
        <v>348.80000000000018</v>
      </c>
      <c r="I26" s="22">
        <f t="shared" si="3"/>
        <v>1.162830866906307</v>
      </c>
      <c r="J26" s="37">
        <v>2490.9</v>
      </c>
      <c r="K26" s="21">
        <f t="shared" si="4"/>
        <v>0</v>
      </c>
      <c r="L26" s="22">
        <f t="shared" si="5"/>
        <v>1</v>
      </c>
      <c r="M26" s="40">
        <v>2490.9</v>
      </c>
      <c r="N26" s="21">
        <f t="shared" si="6"/>
        <v>0</v>
      </c>
      <c r="O26" s="22">
        <f t="shared" si="7"/>
        <v>1</v>
      </c>
    </row>
    <row r="27" spans="1:15" ht="15.75" x14ac:dyDescent="0.25">
      <c r="A27" s="10" t="s">
        <v>43</v>
      </c>
      <c r="B27" s="11" t="s">
        <v>44</v>
      </c>
      <c r="C27" s="28">
        <v>235.2</v>
      </c>
      <c r="D27" s="24">
        <v>172</v>
      </c>
      <c r="E27" s="8">
        <f t="shared" si="0"/>
        <v>-63.199999999999989</v>
      </c>
      <c r="F27" s="9">
        <f t="shared" si="1"/>
        <v>0.73129251700680276</v>
      </c>
      <c r="G27" s="15"/>
      <c r="H27" s="21">
        <f t="shared" si="2"/>
        <v>-172</v>
      </c>
      <c r="I27" s="22">
        <f t="shared" si="3"/>
        <v>0</v>
      </c>
      <c r="J27" s="15"/>
      <c r="K27" s="21">
        <f t="shared" si="4"/>
        <v>0</v>
      </c>
      <c r="L27" s="22"/>
      <c r="M27" s="15"/>
      <c r="N27" s="21">
        <f t="shared" si="6"/>
        <v>0</v>
      </c>
      <c r="O27" s="22"/>
    </row>
    <row r="28" spans="1:15" ht="31.5" x14ac:dyDescent="0.25">
      <c r="A28" s="10" t="s">
        <v>96</v>
      </c>
      <c r="B28" s="11" t="s">
        <v>97</v>
      </c>
      <c r="C28" s="34">
        <v>32.4</v>
      </c>
      <c r="D28" s="35">
        <v>27.4</v>
      </c>
      <c r="E28" s="8">
        <f t="shared" si="0"/>
        <v>-5</v>
      </c>
      <c r="F28" s="9">
        <f t="shared" si="1"/>
        <v>0.84567901234567899</v>
      </c>
      <c r="G28" s="15"/>
      <c r="H28" s="21"/>
      <c r="I28" s="22"/>
      <c r="J28" s="15"/>
      <c r="K28" s="21"/>
      <c r="L28" s="22"/>
      <c r="M28" s="15"/>
      <c r="N28" s="21">
        <f t="shared" si="6"/>
        <v>0</v>
      </c>
      <c r="O28" s="22"/>
    </row>
    <row r="29" spans="1:15" ht="15.75" x14ac:dyDescent="0.25">
      <c r="A29" s="5" t="s">
        <v>45</v>
      </c>
      <c r="B29" s="6" t="s">
        <v>46</v>
      </c>
      <c r="C29" s="31">
        <f>SUM(C30:C35)</f>
        <v>521477.19999999995</v>
      </c>
      <c r="D29" s="31">
        <f>SUM(D30:D35)</f>
        <v>596974.4</v>
      </c>
      <c r="E29" s="8">
        <f t="shared" si="0"/>
        <v>75497.20000000007</v>
      </c>
      <c r="F29" s="9">
        <f t="shared" si="1"/>
        <v>1.1447756488682537</v>
      </c>
      <c r="G29" s="41">
        <v>599830.6</v>
      </c>
      <c r="H29" s="21">
        <f t="shared" si="2"/>
        <v>2856.1999999999534</v>
      </c>
      <c r="I29" s="22">
        <f t="shared" si="3"/>
        <v>1.0047844597691291</v>
      </c>
      <c r="J29" s="41">
        <v>563054.5</v>
      </c>
      <c r="K29" s="21">
        <f t="shared" si="4"/>
        <v>-36776.099999999977</v>
      </c>
      <c r="L29" s="22">
        <f t="shared" si="5"/>
        <v>0.93868918991461925</v>
      </c>
      <c r="M29" s="41">
        <v>562780.9</v>
      </c>
      <c r="N29" s="21">
        <f t="shared" si="6"/>
        <v>-273.59999999997672</v>
      </c>
      <c r="O29" s="22">
        <f t="shared" si="7"/>
        <v>0.99951407901011358</v>
      </c>
    </row>
    <row r="30" spans="1:15" ht="15.75" x14ac:dyDescent="0.25">
      <c r="A30" s="10" t="s">
        <v>47</v>
      </c>
      <c r="B30" s="11" t="s">
        <v>48</v>
      </c>
      <c r="C30" s="28">
        <v>97720.8</v>
      </c>
      <c r="D30" s="24">
        <v>93593.5</v>
      </c>
      <c r="E30" s="8">
        <f t="shared" si="0"/>
        <v>-4127.3000000000029</v>
      </c>
      <c r="F30" s="9">
        <f t="shared" si="1"/>
        <v>0.9577643654165745</v>
      </c>
      <c r="G30" s="37">
        <v>105166.39999999999</v>
      </c>
      <c r="H30" s="21">
        <f t="shared" si="2"/>
        <v>11572.899999999994</v>
      </c>
      <c r="I30" s="22">
        <f t="shared" si="3"/>
        <v>1.1236506808699323</v>
      </c>
      <c r="J30" s="37">
        <v>98598.3</v>
      </c>
      <c r="K30" s="21">
        <f t="shared" si="4"/>
        <v>-6568.0999999999913</v>
      </c>
      <c r="L30" s="22">
        <f t="shared" si="5"/>
        <v>0.9375456419540843</v>
      </c>
      <c r="M30" s="37">
        <v>98598.3</v>
      </c>
      <c r="N30" s="21">
        <f t="shared" si="6"/>
        <v>0</v>
      </c>
      <c r="O30" s="22">
        <f t="shared" si="7"/>
        <v>1</v>
      </c>
    </row>
    <row r="31" spans="1:15" ht="15.75" x14ac:dyDescent="0.25">
      <c r="A31" s="10" t="s">
        <v>49</v>
      </c>
      <c r="B31" s="11" t="s">
        <v>50</v>
      </c>
      <c r="C31" s="28">
        <v>363301.1</v>
      </c>
      <c r="D31" s="24">
        <v>436192.5</v>
      </c>
      <c r="E31" s="8">
        <f t="shared" si="0"/>
        <v>72891.400000000023</v>
      </c>
      <c r="F31" s="9">
        <f t="shared" si="1"/>
        <v>1.2006363316819024</v>
      </c>
      <c r="G31" s="37">
        <v>419444.4</v>
      </c>
      <c r="H31" s="21">
        <f t="shared" si="2"/>
        <v>-16748.099999999977</v>
      </c>
      <c r="I31" s="22">
        <f t="shared" si="3"/>
        <v>0.96160387902130373</v>
      </c>
      <c r="J31" s="37">
        <v>394460.4</v>
      </c>
      <c r="K31" s="21">
        <f t="shared" si="4"/>
        <v>-24984</v>
      </c>
      <c r="L31" s="22">
        <f t="shared" si="5"/>
        <v>0.94043549037727048</v>
      </c>
      <c r="M31" s="37">
        <v>394186.8</v>
      </c>
      <c r="N31" s="21">
        <f t="shared" si="6"/>
        <v>-273.60000000003492</v>
      </c>
      <c r="O31" s="22">
        <f t="shared" si="7"/>
        <v>0.9993063942540239</v>
      </c>
    </row>
    <row r="32" spans="1:15" ht="15.75" x14ac:dyDescent="0.25">
      <c r="A32" s="10" t="s">
        <v>51</v>
      </c>
      <c r="B32" s="11" t="s">
        <v>52</v>
      </c>
      <c r="C32" s="28">
        <v>34484.800000000003</v>
      </c>
      <c r="D32" s="24">
        <v>37148.300000000003</v>
      </c>
      <c r="E32" s="8">
        <f t="shared" si="0"/>
        <v>2663.5</v>
      </c>
      <c r="F32" s="9">
        <f t="shared" si="1"/>
        <v>1.0772369275738876</v>
      </c>
      <c r="G32" s="37">
        <v>41293.5</v>
      </c>
      <c r="H32" s="21">
        <f t="shared" si="2"/>
        <v>4145.1999999999971</v>
      </c>
      <c r="I32" s="22">
        <f t="shared" si="3"/>
        <v>1.1115851869399138</v>
      </c>
      <c r="J32" s="37">
        <v>39872.5</v>
      </c>
      <c r="K32" s="21">
        <f t="shared" si="4"/>
        <v>-1421</v>
      </c>
      <c r="L32" s="22">
        <f t="shared" si="5"/>
        <v>0.96558780437599134</v>
      </c>
      <c r="M32" s="37">
        <v>39872.5</v>
      </c>
      <c r="N32" s="21">
        <f t="shared" si="6"/>
        <v>0</v>
      </c>
      <c r="O32" s="22">
        <f t="shared" si="7"/>
        <v>1</v>
      </c>
    </row>
    <row r="33" spans="1:15" ht="31.5" x14ac:dyDescent="0.25">
      <c r="A33" s="10" t="s">
        <v>110</v>
      </c>
      <c r="B33" s="11" t="s">
        <v>111</v>
      </c>
      <c r="C33" s="28"/>
      <c r="D33" s="24">
        <v>153.6</v>
      </c>
      <c r="E33" s="8">
        <f t="shared" si="0"/>
        <v>153.6</v>
      </c>
      <c r="F33" s="9" t="e">
        <f t="shared" si="1"/>
        <v>#DIV/0!</v>
      </c>
      <c r="G33" s="37"/>
      <c r="H33" s="21"/>
      <c r="I33" s="22"/>
      <c r="J33" s="37"/>
      <c r="K33" s="21"/>
      <c r="L33" s="22"/>
      <c r="M33" s="37"/>
      <c r="N33" s="21"/>
      <c r="O33" s="22"/>
    </row>
    <row r="34" spans="1:15" ht="15.75" x14ac:dyDescent="0.25">
      <c r="A34" s="10" t="s">
        <v>53</v>
      </c>
      <c r="B34" s="11" t="s">
        <v>54</v>
      </c>
      <c r="C34" s="28">
        <v>2127.3000000000002</v>
      </c>
      <c r="D34" s="24">
        <v>1840.6</v>
      </c>
      <c r="E34" s="8">
        <f t="shared" si="0"/>
        <v>-286.70000000000027</v>
      </c>
      <c r="F34" s="9">
        <f t="shared" si="1"/>
        <v>0.86522822356978313</v>
      </c>
      <c r="G34" s="37">
        <v>4226.1000000000004</v>
      </c>
      <c r="H34" s="21">
        <f t="shared" si="2"/>
        <v>2385.5000000000005</v>
      </c>
      <c r="I34" s="22">
        <f t="shared" si="3"/>
        <v>2.2960447680104319</v>
      </c>
      <c r="J34" s="37">
        <v>1790.7</v>
      </c>
      <c r="K34" s="21">
        <f t="shared" si="4"/>
        <v>-2435.4000000000005</v>
      </c>
      <c r="L34" s="22">
        <f t="shared" si="5"/>
        <v>0.42372400085184919</v>
      </c>
      <c r="M34" s="37">
        <v>1790.7</v>
      </c>
      <c r="N34" s="21">
        <f t="shared" si="6"/>
        <v>0</v>
      </c>
      <c r="O34" s="22">
        <f t="shared" si="7"/>
        <v>1</v>
      </c>
    </row>
    <row r="35" spans="1:15" ht="15.75" x14ac:dyDescent="0.25">
      <c r="A35" s="10" t="s">
        <v>55</v>
      </c>
      <c r="B35" s="11" t="s">
        <v>56</v>
      </c>
      <c r="C35" s="28">
        <v>23843.200000000001</v>
      </c>
      <c r="D35" s="24">
        <v>28045.9</v>
      </c>
      <c r="E35" s="8">
        <f t="shared" si="0"/>
        <v>4202.7000000000007</v>
      </c>
      <c r="F35" s="9">
        <f t="shared" si="1"/>
        <v>1.1762640920681788</v>
      </c>
      <c r="G35" s="37">
        <v>29700.2</v>
      </c>
      <c r="H35" s="21">
        <f t="shared" si="2"/>
        <v>1654.2999999999993</v>
      </c>
      <c r="I35" s="22">
        <f t="shared" si="3"/>
        <v>1.0589854488534867</v>
      </c>
      <c r="J35" s="37">
        <v>28332.6</v>
      </c>
      <c r="K35" s="21">
        <f t="shared" si="4"/>
        <v>-1367.6000000000022</v>
      </c>
      <c r="L35" s="22">
        <f t="shared" si="5"/>
        <v>0.95395317203251151</v>
      </c>
      <c r="M35" s="37">
        <v>28332.6</v>
      </c>
      <c r="N35" s="21">
        <f t="shared" si="6"/>
        <v>0</v>
      </c>
      <c r="O35" s="22">
        <f t="shared" si="7"/>
        <v>1</v>
      </c>
    </row>
    <row r="36" spans="1:15" ht="15.75" x14ac:dyDescent="0.25">
      <c r="A36" s="5" t="s">
        <v>57</v>
      </c>
      <c r="B36" s="6" t="s">
        <v>58</v>
      </c>
      <c r="C36" s="31">
        <f>SUM(C37:C38)</f>
        <v>56084</v>
      </c>
      <c r="D36" s="31">
        <f>SUM(D37:D38)</f>
        <v>58598.5</v>
      </c>
      <c r="E36" s="8">
        <f t="shared" si="0"/>
        <v>2514.5</v>
      </c>
      <c r="F36" s="9">
        <f t="shared" si="1"/>
        <v>1.0448345339134155</v>
      </c>
      <c r="G36" s="41">
        <v>63610.5</v>
      </c>
      <c r="H36" s="21">
        <f t="shared" si="2"/>
        <v>5012</v>
      </c>
      <c r="I36" s="22">
        <f t="shared" si="3"/>
        <v>1.0855311996040855</v>
      </c>
      <c r="J36" s="41">
        <v>56553.2</v>
      </c>
      <c r="K36" s="21">
        <v>56868.9</v>
      </c>
      <c r="L36" s="22">
        <f t="shared" si="5"/>
        <v>0.88905447999937115</v>
      </c>
      <c r="M36" s="41">
        <v>56868.9</v>
      </c>
      <c r="N36" s="21">
        <f t="shared" si="6"/>
        <v>315.70000000000437</v>
      </c>
      <c r="O36" s="22">
        <f t="shared" si="7"/>
        <v>1.005582354314168</v>
      </c>
    </row>
    <row r="37" spans="1:15" ht="15.75" x14ac:dyDescent="0.25">
      <c r="A37" s="10" t="s">
        <v>59</v>
      </c>
      <c r="B37" s="11" t="s">
        <v>60</v>
      </c>
      <c r="C37" s="28">
        <v>47768.6</v>
      </c>
      <c r="D37" s="24">
        <v>49334.1</v>
      </c>
      <c r="E37" s="8">
        <f t="shared" si="0"/>
        <v>1565.5</v>
      </c>
      <c r="F37" s="9">
        <f t="shared" si="1"/>
        <v>1.0327725744526739</v>
      </c>
      <c r="G37" s="37">
        <v>52925.599999999999</v>
      </c>
      <c r="H37" s="21">
        <f t="shared" si="2"/>
        <v>3591.5</v>
      </c>
      <c r="I37" s="22">
        <f t="shared" si="3"/>
        <v>1.0727995443314056</v>
      </c>
      <c r="J37" s="37">
        <v>46659.5</v>
      </c>
      <c r="K37" s="21">
        <f t="shared" si="4"/>
        <v>-6266.0999999999985</v>
      </c>
      <c r="L37" s="22">
        <f t="shared" si="5"/>
        <v>0.88160549904016206</v>
      </c>
      <c r="M37" s="37">
        <v>46975.199999999997</v>
      </c>
      <c r="N37" s="21">
        <f t="shared" si="6"/>
        <v>315.69999999999709</v>
      </c>
      <c r="O37" s="22">
        <f t="shared" si="7"/>
        <v>1.0067660390702857</v>
      </c>
    </row>
    <row r="38" spans="1:15" ht="15.75" x14ac:dyDescent="0.25">
      <c r="A38" s="10" t="s">
        <v>61</v>
      </c>
      <c r="B38" s="11" t="s">
        <v>62</v>
      </c>
      <c r="C38" s="28">
        <v>8315.4</v>
      </c>
      <c r="D38" s="24">
        <v>9264.4</v>
      </c>
      <c r="E38" s="8">
        <f t="shared" si="0"/>
        <v>949</v>
      </c>
      <c r="F38" s="9">
        <f t="shared" si="1"/>
        <v>1.1141255982875147</v>
      </c>
      <c r="G38" s="37">
        <v>10684.9</v>
      </c>
      <c r="H38" s="21">
        <f t="shared" si="2"/>
        <v>1420.5</v>
      </c>
      <c r="I38" s="22">
        <f t="shared" si="3"/>
        <v>1.1533288718103709</v>
      </c>
      <c r="J38" s="37">
        <v>9893.7000000000007</v>
      </c>
      <c r="K38" s="21">
        <f t="shared" si="4"/>
        <v>-791.19999999999891</v>
      </c>
      <c r="L38" s="22">
        <f t="shared" si="5"/>
        <v>0.9259515765238796</v>
      </c>
      <c r="M38" s="37">
        <v>9893.7000000000007</v>
      </c>
      <c r="N38" s="21">
        <f t="shared" si="6"/>
        <v>0</v>
      </c>
      <c r="O38" s="22">
        <f t="shared" si="7"/>
        <v>1</v>
      </c>
    </row>
    <row r="39" spans="1:15" ht="15.75" x14ac:dyDescent="0.25">
      <c r="A39" s="5" t="s">
        <v>63</v>
      </c>
      <c r="B39" s="6" t="s">
        <v>64</v>
      </c>
      <c r="C39" s="31">
        <v>863.7</v>
      </c>
      <c r="D39" s="32">
        <v>2235.5</v>
      </c>
      <c r="E39" s="8">
        <f t="shared" si="0"/>
        <v>1371.8</v>
      </c>
      <c r="F39" s="9">
        <f t="shared" si="1"/>
        <v>2.5882829686233646</v>
      </c>
      <c r="G39" s="41">
        <v>156</v>
      </c>
      <c r="H39" s="21">
        <f t="shared" si="2"/>
        <v>-2079.5</v>
      </c>
      <c r="I39" s="22">
        <f t="shared" si="3"/>
        <v>6.9783046298367249E-2</v>
      </c>
      <c r="J39" s="21"/>
      <c r="K39" s="21">
        <f t="shared" si="4"/>
        <v>-156</v>
      </c>
      <c r="L39" s="22">
        <f t="shared" si="5"/>
        <v>0</v>
      </c>
      <c r="M39" s="21"/>
      <c r="N39" s="21">
        <f t="shared" si="6"/>
        <v>0</v>
      </c>
      <c r="O39" s="22"/>
    </row>
    <row r="40" spans="1:15" ht="15.75" x14ac:dyDescent="0.25">
      <c r="A40" s="10" t="s">
        <v>65</v>
      </c>
      <c r="B40" s="11" t="s">
        <v>66</v>
      </c>
      <c r="C40" s="25">
        <v>863.7</v>
      </c>
      <c r="D40" s="24">
        <v>2235.5</v>
      </c>
      <c r="E40" s="8">
        <f t="shared" si="0"/>
        <v>1371.8</v>
      </c>
      <c r="F40" s="9">
        <f t="shared" si="1"/>
        <v>2.5882829686233646</v>
      </c>
      <c r="G40" s="37">
        <v>156</v>
      </c>
      <c r="H40" s="21">
        <f t="shared" si="2"/>
        <v>-2079.5</v>
      </c>
      <c r="I40" s="22">
        <f t="shared" si="3"/>
        <v>6.9783046298367249E-2</v>
      </c>
      <c r="J40" s="15"/>
      <c r="K40" s="21">
        <f t="shared" si="4"/>
        <v>-156</v>
      </c>
      <c r="L40" s="22">
        <f t="shared" si="5"/>
        <v>0</v>
      </c>
      <c r="M40" s="15"/>
      <c r="N40" s="21">
        <f t="shared" si="6"/>
        <v>0</v>
      </c>
      <c r="O40" s="22"/>
    </row>
    <row r="41" spans="1:15" ht="15.75" x14ac:dyDescent="0.25">
      <c r="A41" s="5" t="s">
        <v>67</v>
      </c>
      <c r="B41" s="6" t="s">
        <v>68</v>
      </c>
      <c r="C41" s="31">
        <f>SUM(C42:C44)</f>
        <v>45404.3</v>
      </c>
      <c r="D41" s="31">
        <f>SUM(D42:D44)</f>
        <v>42157.5</v>
      </c>
      <c r="E41" s="8">
        <f t="shared" si="0"/>
        <v>-3246.8000000000029</v>
      </c>
      <c r="F41" s="9">
        <f t="shared" si="1"/>
        <v>0.92849135434309082</v>
      </c>
      <c r="G41" s="41">
        <v>59352.2</v>
      </c>
      <c r="H41" s="21">
        <f t="shared" si="2"/>
        <v>17194.699999999997</v>
      </c>
      <c r="I41" s="22">
        <f t="shared" si="3"/>
        <v>1.4078681136215383</v>
      </c>
      <c r="J41" s="41">
        <v>49900.6</v>
      </c>
      <c r="K41" s="21">
        <f t="shared" si="4"/>
        <v>-9451.5999999999985</v>
      </c>
      <c r="L41" s="22">
        <f t="shared" si="5"/>
        <v>0.84075400743359141</v>
      </c>
      <c r="M41" s="41">
        <v>49900.6</v>
      </c>
      <c r="N41" s="21">
        <f t="shared" si="6"/>
        <v>0</v>
      </c>
      <c r="O41" s="22">
        <f t="shared" si="7"/>
        <v>1</v>
      </c>
    </row>
    <row r="42" spans="1:15" ht="15.75" x14ac:dyDescent="0.25">
      <c r="A42" s="10" t="s">
        <v>69</v>
      </c>
      <c r="B42" s="11" t="s">
        <v>70</v>
      </c>
      <c r="C42" s="28">
        <v>126</v>
      </c>
      <c r="D42" s="24">
        <v>76.8</v>
      </c>
      <c r="E42" s="8">
        <f t="shared" si="0"/>
        <v>-49.2</v>
      </c>
      <c r="F42" s="9">
        <f t="shared" si="1"/>
        <v>0.60952380952380947</v>
      </c>
      <c r="G42" s="37">
        <v>80.400000000000006</v>
      </c>
      <c r="H42" s="21">
        <f t="shared" si="2"/>
        <v>3.6000000000000085</v>
      </c>
      <c r="I42" s="22">
        <f t="shared" si="3"/>
        <v>1.0468750000000002</v>
      </c>
      <c r="J42" s="37"/>
      <c r="K42" s="21">
        <f t="shared" si="4"/>
        <v>-80.400000000000006</v>
      </c>
      <c r="L42" s="22">
        <f t="shared" si="5"/>
        <v>0</v>
      </c>
      <c r="M42" s="37"/>
      <c r="N42" s="21">
        <f t="shared" si="6"/>
        <v>0</v>
      </c>
      <c r="O42" s="22"/>
    </row>
    <row r="43" spans="1:15" ht="15.75" x14ac:dyDescent="0.25">
      <c r="A43" s="10" t="s">
        <v>71</v>
      </c>
      <c r="B43" s="11" t="s">
        <v>72</v>
      </c>
      <c r="C43" s="28">
        <v>44684.9</v>
      </c>
      <c r="D43" s="24">
        <v>41394.5</v>
      </c>
      <c r="E43" s="8">
        <f t="shared" si="0"/>
        <v>-3290.4000000000015</v>
      </c>
      <c r="F43" s="9">
        <f t="shared" si="1"/>
        <v>0.92636438707482838</v>
      </c>
      <c r="G43" s="37">
        <v>58890.3</v>
      </c>
      <c r="H43" s="21">
        <f t="shared" si="2"/>
        <v>17495.800000000003</v>
      </c>
      <c r="I43" s="22">
        <f t="shared" si="3"/>
        <v>1.4226600152194133</v>
      </c>
      <c r="J43" s="37">
        <v>49670.6</v>
      </c>
      <c r="K43" s="21">
        <f t="shared" si="4"/>
        <v>-9219.7000000000044</v>
      </c>
      <c r="L43" s="22">
        <f t="shared" si="5"/>
        <v>0.84344280806856131</v>
      </c>
      <c r="M43" s="37">
        <v>49670.6</v>
      </c>
      <c r="N43" s="21">
        <f t="shared" si="6"/>
        <v>0</v>
      </c>
      <c r="O43" s="22">
        <f t="shared" si="7"/>
        <v>1</v>
      </c>
    </row>
    <row r="44" spans="1:15" ht="15.75" x14ac:dyDescent="0.25">
      <c r="A44" s="10" t="s">
        <v>73</v>
      </c>
      <c r="B44" s="11" t="s">
        <v>74</v>
      </c>
      <c r="C44" s="28">
        <v>593.4</v>
      </c>
      <c r="D44" s="24">
        <v>686.2</v>
      </c>
      <c r="E44" s="8">
        <f t="shared" si="0"/>
        <v>92.800000000000068</v>
      </c>
      <c r="F44" s="9">
        <f t="shared" si="1"/>
        <v>1.1563869228176611</v>
      </c>
      <c r="G44" s="37">
        <v>381.5</v>
      </c>
      <c r="H44" s="21">
        <f t="shared" si="2"/>
        <v>-304.70000000000005</v>
      </c>
      <c r="I44" s="22">
        <f t="shared" si="3"/>
        <v>0.5559603614106674</v>
      </c>
      <c r="J44" s="37">
        <v>230</v>
      </c>
      <c r="K44" s="21">
        <f t="shared" si="4"/>
        <v>-151.5</v>
      </c>
      <c r="L44" s="22">
        <f t="shared" si="5"/>
        <v>0.60288335517693314</v>
      </c>
      <c r="M44" s="37">
        <v>230</v>
      </c>
      <c r="N44" s="21">
        <f t="shared" si="6"/>
        <v>0</v>
      </c>
      <c r="O44" s="22"/>
    </row>
    <row r="45" spans="1:15" ht="15.75" x14ac:dyDescent="0.25">
      <c r="A45" s="5" t="s">
        <v>75</v>
      </c>
      <c r="B45" s="6" t="s">
        <v>76</v>
      </c>
      <c r="C45" s="31">
        <v>29110.2</v>
      </c>
      <c r="D45" s="32">
        <v>17120.900000000001</v>
      </c>
      <c r="E45" s="8">
        <f t="shared" si="0"/>
        <v>-11989.3</v>
      </c>
      <c r="F45" s="9">
        <f t="shared" si="1"/>
        <v>0.58814092654808281</v>
      </c>
      <c r="G45" s="41">
        <v>17891.599999999999</v>
      </c>
      <c r="H45" s="21">
        <f t="shared" si="2"/>
        <v>770.69999999999709</v>
      </c>
      <c r="I45" s="22">
        <f t="shared" si="3"/>
        <v>1.0450151569134798</v>
      </c>
      <c r="J45" s="41">
        <v>11823.9</v>
      </c>
      <c r="K45" s="21">
        <f t="shared" si="4"/>
        <v>-6067.6999999999989</v>
      </c>
      <c r="L45" s="22">
        <f t="shared" si="5"/>
        <v>0.66086319837242058</v>
      </c>
      <c r="M45" s="41">
        <v>10869.1</v>
      </c>
      <c r="N45" s="21">
        <f t="shared" si="6"/>
        <v>-954.79999999999927</v>
      </c>
      <c r="O45" s="22">
        <f t="shared" si="7"/>
        <v>0.91924830216764353</v>
      </c>
    </row>
    <row r="46" spans="1:15" ht="15.75" x14ac:dyDescent="0.25">
      <c r="A46" s="10" t="s">
        <v>77</v>
      </c>
      <c r="B46" s="11" t="s">
        <v>78</v>
      </c>
      <c r="C46" s="25">
        <v>29110.2</v>
      </c>
      <c r="D46" s="24">
        <v>17120.900000000001</v>
      </c>
      <c r="E46" s="8">
        <f t="shared" si="0"/>
        <v>-11989.3</v>
      </c>
      <c r="F46" s="9">
        <f t="shared" si="1"/>
        <v>0.58814092654808281</v>
      </c>
      <c r="G46" s="37">
        <v>17891.599999999999</v>
      </c>
      <c r="H46" s="21">
        <f t="shared" si="2"/>
        <v>770.69999999999709</v>
      </c>
      <c r="I46" s="22">
        <f t="shared" si="3"/>
        <v>1.0450151569134798</v>
      </c>
      <c r="J46" s="37">
        <v>11823.9</v>
      </c>
      <c r="K46" s="21">
        <f t="shared" si="4"/>
        <v>-6067.6999999999989</v>
      </c>
      <c r="L46" s="22">
        <f t="shared" si="5"/>
        <v>0.66086319837242058</v>
      </c>
      <c r="M46" s="37">
        <v>10869.1</v>
      </c>
      <c r="N46" s="21">
        <f t="shared" si="6"/>
        <v>-954.79999999999927</v>
      </c>
      <c r="O46" s="22"/>
    </row>
    <row r="47" spans="1:15" ht="15.75" x14ac:dyDescent="0.25">
      <c r="A47" s="5" t="s">
        <v>79</v>
      </c>
      <c r="B47" s="6" t="s">
        <v>80</v>
      </c>
      <c r="C47" s="7"/>
      <c r="D47" s="29"/>
      <c r="E47" s="8">
        <f t="shared" si="0"/>
        <v>0</v>
      </c>
      <c r="F47" s="9" t="e">
        <f t="shared" si="1"/>
        <v>#DIV/0!</v>
      </c>
      <c r="G47" s="21">
        <v>0</v>
      </c>
      <c r="H47" s="21">
        <f t="shared" si="2"/>
        <v>0</v>
      </c>
      <c r="I47" s="22" t="e">
        <f t="shared" si="3"/>
        <v>#DIV/0!</v>
      </c>
      <c r="J47" s="21"/>
      <c r="K47" s="21">
        <f t="shared" si="4"/>
        <v>0</v>
      </c>
      <c r="L47" s="22"/>
      <c r="M47" s="21"/>
      <c r="N47" s="21">
        <f t="shared" si="6"/>
        <v>0</v>
      </c>
      <c r="O47" s="22"/>
    </row>
    <row r="48" spans="1:15" ht="15.75" x14ac:dyDescent="0.25">
      <c r="A48" s="10" t="s">
        <v>81</v>
      </c>
      <c r="B48" s="16" t="s">
        <v>82</v>
      </c>
      <c r="C48" s="12"/>
      <c r="D48" s="33"/>
      <c r="E48" s="8">
        <f t="shared" si="0"/>
        <v>0</v>
      </c>
      <c r="F48" s="9" t="e">
        <f t="shared" si="1"/>
        <v>#DIV/0!</v>
      </c>
      <c r="G48" s="15">
        <v>0</v>
      </c>
      <c r="H48" s="21">
        <f t="shared" si="2"/>
        <v>0</v>
      </c>
      <c r="I48" s="22" t="e">
        <f t="shared" si="3"/>
        <v>#DIV/0!</v>
      </c>
      <c r="J48" s="15"/>
      <c r="K48" s="21">
        <f t="shared" si="4"/>
        <v>0</v>
      </c>
      <c r="L48" s="22"/>
      <c r="M48" s="15"/>
      <c r="N48" s="21">
        <f t="shared" si="6"/>
        <v>0</v>
      </c>
      <c r="O48" s="22"/>
    </row>
    <row r="49" spans="1:15" ht="47.25" x14ac:dyDescent="0.25">
      <c r="A49" s="5" t="s">
        <v>83</v>
      </c>
      <c r="B49" s="6" t="s">
        <v>84</v>
      </c>
      <c r="C49" s="31">
        <f>SUM(C50:C52)</f>
        <v>102084.6</v>
      </c>
      <c r="D49" s="31">
        <f>SUM(D50:D52)</f>
        <v>97783.4</v>
      </c>
      <c r="E49" s="8">
        <f t="shared" si="0"/>
        <v>-4301.2000000000116</v>
      </c>
      <c r="F49" s="9">
        <f t="shared" si="1"/>
        <v>0.95786631871996353</v>
      </c>
      <c r="G49" s="39">
        <v>98347.3</v>
      </c>
      <c r="H49" s="21">
        <f t="shared" si="2"/>
        <v>563.90000000000873</v>
      </c>
      <c r="I49" s="22">
        <f t="shared" si="3"/>
        <v>1.005766827498328</v>
      </c>
      <c r="J49" s="39">
        <v>90355</v>
      </c>
      <c r="K49" s="21">
        <f t="shared" si="4"/>
        <v>-7992.3000000000029</v>
      </c>
      <c r="L49" s="22">
        <f t="shared" si="5"/>
        <v>0.91873391542014882</v>
      </c>
      <c r="M49" s="39">
        <v>84242</v>
      </c>
      <c r="N49" s="21">
        <f t="shared" si="6"/>
        <v>-6113</v>
      </c>
      <c r="O49" s="22">
        <f t="shared" si="7"/>
        <v>0.93234464058436173</v>
      </c>
    </row>
    <row r="50" spans="1:15" ht="47.25" x14ac:dyDescent="0.25">
      <c r="A50" s="10" t="s">
        <v>85</v>
      </c>
      <c r="B50" s="11" t="s">
        <v>86</v>
      </c>
      <c r="C50" s="34">
        <v>95576.4</v>
      </c>
      <c r="D50" s="35">
        <v>90663</v>
      </c>
      <c r="E50" s="8">
        <f t="shared" si="0"/>
        <v>-4913.3999999999942</v>
      </c>
      <c r="F50" s="9">
        <f t="shared" si="1"/>
        <v>0.94859191181086555</v>
      </c>
      <c r="G50" s="37">
        <v>93577</v>
      </c>
      <c r="H50" s="21">
        <f t="shared" si="2"/>
        <v>2914</v>
      </c>
      <c r="I50" s="22">
        <f t="shared" si="3"/>
        <v>1.0321410057024365</v>
      </c>
      <c r="J50" s="46">
        <v>90355</v>
      </c>
      <c r="K50" s="21">
        <f t="shared" si="4"/>
        <v>-3222</v>
      </c>
      <c r="L50" s="22">
        <f t="shared" si="5"/>
        <v>0.96556846233583038</v>
      </c>
      <c r="M50" s="46">
        <v>84242</v>
      </c>
      <c r="N50" s="21">
        <f t="shared" si="6"/>
        <v>-6113</v>
      </c>
      <c r="O50" s="22">
        <f t="shared" si="7"/>
        <v>0.93234464058436173</v>
      </c>
    </row>
    <row r="51" spans="1:15" ht="15.75" x14ac:dyDescent="0.25">
      <c r="A51" s="10" t="s">
        <v>106</v>
      </c>
      <c r="B51" s="11" t="s">
        <v>107</v>
      </c>
      <c r="C51" s="28">
        <v>4104.1000000000004</v>
      </c>
      <c r="D51" s="24"/>
      <c r="E51" s="8">
        <f t="shared" si="0"/>
        <v>-4104.1000000000004</v>
      </c>
      <c r="F51" s="9">
        <f t="shared" si="1"/>
        <v>0</v>
      </c>
      <c r="G51" s="37"/>
      <c r="H51" s="21"/>
      <c r="I51" s="22"/>
      <c r="J51" s="15"/>
      <c r="K51" s="21"/>
      <c r="L51" s="22"/>
      <c r="M51" s="15"/>
      <c r="N51" s="21"/>
      <c r="O51" s="22"/>
    </row>
    <row r="52" spans="1:15" ht="15.75" x14ac:dyDescent="0.25">
      <c r="A52" s="10" t="s">
        <v>87</v>
      </c>
      <c r="B52" s="11" t="s">
        <v>88</v>
      </c>
      <c r="C52" s="28">
        <v>2404.1</v>
      </c>
      <c r="D52" s="24">
        <v>7120.4</v>
      </c>
      <c r="E52" s="8">
        <f t="shared" si="0"/>
        <v>4716.2999999999993</v>
      </c>
      <c r="F52" s="9">
        <f t="shared" si="1"/>
        <v>2.9617736367039642</v>
      </c>
      <c r="G52" s="37">
        <v>4770.3</v>
      </c>
      <c r="H52" s="21">
        <f t="shared" si="2"/>
        <v>-2350.0999999999995</v>
      </c>
      <c r="I52" s="22">
        <f t="shared" si="3"/>
        <v>0.6699483175102523</v>
      </c>
      <c r="J52" s="15"/>
      <c r="K52" s="21">
        <f t="shared" si="4"/>
        <v>-4770.3</v>
      </c>
      <c r="L52" s="22">
        <f t="shared" si="5"/>
        <v>0</v>
      </c>
      <c r="M52" s="15"/>
      <c r="N52" s="21">
        <f t="shared" si="6"/>
        <v>0</v>
      </c>
      <c r="O52" s="22"/>
    </row>
    <row r="53" spans="1:15" ht="15.75" x14ac:dyDescent="0.25">
      <c r="A53" s="5"/>
      <c r="B53" s="6" t="s">
        <v>89</v>
      </c>
      <c r="C53" s="7"/>
      <c r="D53" s="29"/>
      <c r="E53" s="8">
        <f t="shared" si="0"/>
        <v>0</v>
      </c>
      <c r="F53" s="9"/>
      <c r="G53" s="21"/>
      <c r="H53" s="21"/>
      <c r="I53" s="22"/>
      <c r="J53" s="41">
        <v>8045.4</v>
      </c>
      <c r="K53" s="21">
        <f t="shared" si="4"/>
        <v>8045.4</v>
      </c>
      <c r="L53" s="22"/>
      <c r="M53" s="41">
        <v>16374.9</v>
      </c>
      <c r="N53" s="21">
        <f t="shared" si="6"/>
        <v>8329.5</v>
      </c>
      <c r="O53" s="22"/>
    </row>
    <row r="54" spans="1:15" ht="15.75" x14ac:dyDescent="0.25">
      <c r="A54" s="5"/>
      <c r="B54" s="14" t="s">
        <v>90</v>
      </c>
      <c r="C54" s="7">
        <f>SUM(C7,C16,C20,C25,C29,C36,C39,C41,C45,C47,C49)</f>
        <v>831854.39999999991</v>
      </c>
      <c r="D54" s="7">
        <f>SUM(D7,D16,D20,D25,D29,D36,D39,D41,D45,D47,D49)</f>
        <v>898726.3</v>
      </c>
      <c r="E54" s="8">
        <f t="shared" si="0"/>
        <v>66871.90000000014</v>
      </c>
      <c r="F54" s="9">
        <f t="shared" si="1"/>
        <v>1.0803889478735704</v>
      </c>
      <c r="G54" s="43">
        <f>SUM(G7,G16,G20,G25,G29,G36,G39,G41,G45,G47,G49)</f>
        <v>930658.89999999991</v>
      </c>
      <c r="H54" s="21">
        <f t="shared" si="2"/>
        <v>31932.59999999986</v>
      </c>
      <c r="I54" s="22">
        <f t="shared" si="3"/>
        <v>1.0355309508578974</v>
      </c>
      <c r="J54" s="45">
        <f>SUM(J7,J16,J20,J25,J29,J36,J39,J41,J45,J47,J49)</f>
        <v>853661.6</v>
      </c>
      <c r="K54" s="21">
        <f t="shared" si="4"/>
        <v>-76997.29999999993</v>
      </c>
      <c r="L54" s="22">
        <f t="shared" si="5"/>
        <v>0.91726582102207377</v>
      </c>
      <c r="M54" s="45">
        <f>SUM(M7,M16,M20,M25,M29,M36,M39,M41,M45,M47,M49)</f>
        <v>846629.9</v>
      </c>
      <c r="N54" s="21">
        <f t="shared" si="6"/>
        <v>-7031.6999999999534</v>
      </c>
      <c r="O54" s="22">
        <f t="shared" si="7"/>
        <v>0.99176289527372441</v>
      </c>
    </row>
  </sheetData>
  <mergeCells count="12">
    <mergeCell ref="N4:O4"/>
    <mergeCell ref="M4:M5"/>
    <mergeCell ref="A2:M2"/>
    <mergeCell ref="A4:A5"/>
    <mergeCell ref="B4:B5"/>
    <mergeCell ref="C4:C5"/>
    <mergeCell ref="D4:D5"/>
    <mergeCell ref="E4:F4"/>
    <mergeCell ref="G4:G5"/>
    <mergeCell ref="H4:I4"/>
    <mergeCell ref="J4:J5"/>
    <mergeCell ref="K4:L4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2024-01-09T11:51:51Z</dcterms:modified>
</cp:coreProperties>
</file>